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YandexDisk\№4 Светлана Николаевна\Задания в Министерства СО 2024 год\Мониторинг открытости бюджетных данных в 2024 году\"/>
    </mc:Choice>
  </mc:AlternateContent>
  <bookViews>
    <workbookView xWindow="0" yWindow="0" windowWidth="23976" windowHeight="9060"/>
  </bookViews>
  <sheets>
    <sheet name="калькулятор" sheetId="4" r:id="rId1"/>
  </sheets>
  <definedNames>
    <definedName name="_xlnm.Print_Area" localSheetId="0">калькулятор!$A$1:$C$35</definedName>
  </definedNames>
  <calcPr calcId="152511"/>
</workbook>
</file>

<file path=xl/calcChain.xml><?xml version="1.0" encoding="utf-8"?>
<calcChain xmlns="http://schemas.openxmlformats.org/spreadsheetml/2006/main">
  <c r="B33" i="4" l="1"/>
  <c r="B32" i="4"/>
  <c r="B31" i="4"/>
  <c r="B30" i="4"/>
  <c r="B28" i="4"/>
  <c r="B27" i="4"/>
  <c r="B25" i="4"/>
  <c r="B20" i="4"/>
  <c r="B19" i="4"/>
  <c r="B29" i="4" l="1"/>
  <c r="B34" i="4" l="1"/>
  <c r="B26" i="4" l="1"/>
  <c r="B35" i="4" l="1"/>
  <c r="B21" i="4" l="1"/>
  <c r="B18" i="4"/>
</calcChain>
</file>

<file path=xl/sharedStrings.xml><?xml version="1.0" encoding="utf-8"?>
<sst xmlns="http://schemas.openxmlformats.org/spreadsheetml/2006/main" count="31" uniqueCount="31">
  <si>
    <t>Бюджетный калькулятор</t>
  </si>
  <si>
    <t>Налог на доходы физических лиц</t>
  </si>
  <si>
    <t>Налог на имущество физических лиц</t>
  </si>
  <si>
    <t>Земельный налог</t>
  </si>
  <si>
    <t>Транспортный налог</t>
  </si>
  <si>
    <t>Поступления в бюджет субьекта</t>
  </si>
  <si>
    <t>Общегосударственные вопросы</t>
  </si>
  <si>
    <t>Национальная экономика</t>
  </si>
  <si>
    <t>Жилищно-коммунальное хозяйство</t>
  </si>
  <si>
    <t>Образование</t>
  </si>
  <si>
    <t>Социальная политика</t>
  </si>
  <si>
    <t>Физическая культура и спорт</t>
  </si>
  <si>
    <t>Средства массовой информации</t>
  </si>
  <si>
    <t>ИТОГО</t>
  </si>
  <si>
    <t xml:space="preserve">Поступления в бюджет городского округа  Красноуфимск </t>
  </si>
  <si>
    <t>Общая сумма платежей</t>
  </si>
  <si>
    <t>Единый налог на вмененный доход</t>
  </si>
  <si>
    <t>Укажите уплаченные Вами налоги и платежи:</t>
  </si>
  <si>
    <t>Средства, поступившие в бюджет ГО Красноуфимск от уплаченных Вами налогов и  платежей, будут направлены на:</t>
  </si>
  <si>
    <t xml:space="preserve">                 / руб./</t>
  </si>
  <si>
    <t xml:space="preserve">                  / руб./</t>
  </si>
  <si>
    <t>Госпошлина по судам</t>
  </si>
  <si>
    <t>Налог, взимаемый в связи с применением патентной системы налогообложения</t>
  </si>
  <si>
    <t>Налог, взимаемый в связи с применением упрощённой системы налогообложения, в том числе минимальный налог</t>
  </si>
  <si>
    <t>Плата за услуги, оказываемые муниципальными казёнными учреждениями</t>
  </si>
  <si>
    <t>Аренда земли</t>
  </si>
  <si>
    <t>Аренда и найм муниципального жилья</t>
  </si>
  <si>
    <r>
      <t xml:space="preserve">Итого </t>
    </r>
    <r>
      <rPr>
        <sz val="14"/>
        <color theme="0"/>
        <rFont val="Calibri"/>
        <family val="2"/>
        <charset val="204"/>
        <scheme val="minor"/>
      </rPr>
      <t>поступление в бюджеты:</t>
    </r>
  </si>
  <si>
    <t>Национальная безопасность и правоохранительная деятельность</t>
  </si>
  <si>
    <t>Охрана окружающей среды</t>
  </si>
  <si>
    <t>Культура, кинематография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</si>
</sst>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name val="Arial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2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i/>
      <sz val="22"/>
      <color theme="4"/>
      <name val="Lucida Sans Typewriter"/>
      <family val="3"/>
    </font>
    <font>
      <b/>
      <sz val="14"/>
      <color theme="0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  <font>
      <b/>
      <sz val="22"/>
      <color theme="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6" fillId="0" borderId="2" applyNumberFormat="0" applyFill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0" xfId="0" applyFont="1" applyFill="1"/>
    <xf numFmtId="0" fontId="1" fillId="0" borderId="0" xfId="0" applyFont="1" applyFill="1"/>
    <xf numFmtId="4" fontId="1" fillId="0" borderId="0" xfId="0" applyNumberFormat="1" applyFont="1" applyFill="1"/>
    <xf numFmtId="0" fontId="2" fillId="0" borderId="0" xfId="0" applyFont="1" applyFill="1"/>
    <xf numFmtId="0" fontId="5" fillId="2" borderId="0" xfId="1"/>
    <xf numFmtId="0" fontId="6" fillId="3" borderId="2" xfId="2" applyFill="1"/>
    <xf numFmtId="4" fontId="6" fillId="3" borderId="2" xfId="2" applyNumberFormat="1" applyFill="1" applyProtection="1">
      <protection locked="0"/>
    </xf>
    <xf numFmtId="4" fontId="6" fillId="3" borderId="2" xfId="2" applyNumberFormat="1" applyFill="1"/>
    <xf numFmtId="0" fontId="6" fillId="3" borderId="2" xfId="2" applyFill="1" applyAlignment="1">
      <alignment horizontal="justify" vertical="center"/>
    </xf>
    <xf numFmtId="0" fontId="6" fillId="3" borderId="2" xfId="2" applyFill="1" applyAlignment="1">
      <alignment wrapText="1"/>
    </xf>
    <xf numFmtId="0" fontId="4" fillId="0" borderId="0" xfId="0" applyFont="1" applyFill="1" applyAlignment="1">
      <alignment wrapText="1"/>
    </xf>
    <xf numFmtId="0" fontId="8" fillId="2" borderId="2" xfId="1" applyFont="1" applyBorder="1" applyAlignment="1">
      <alignment horizontal="justify" vertical="center"/>
    </xf>
    <xf numFmtId="4" fontId="8" fillId="2" borderId="2" xfId="1" applyNumberFormat="1" applyFont="1" applyBorder="1"/>
    <xf numFmtId="0" fontId="8" fillId="2" borderId="1" xfId="1" applyFont="1" applyBorder="1"/>
    <xf numFmtId="4" fontId="8" fillId="2" borderId="1" xfId="1" applyNumberFormat="1" applyFont="1" applyBorder="1"/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Fill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Акцент4" xfId="1" builtinId="41"/>
    <cellStyle name="Заголовок 3" xfId="2" builtinId="1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1981200</xdr:colOff>
      <xdr:row>0</xdr:row>
      <xdr:rowOff>37795</xdr:rowOff>
    </xdr:from>
    <xdr:to>
      <xdr:col>0</xdr:col>
      <xdr:colOff>3476624</xdr:colOff>
      <xdr:row>0</xdr:row>
      <xdr:rowOff>1057275</xdr:rowOff>
    </xdr:to>
    <xdr:pic>
      <xdr:nvPicPr>
        <xdr:cNvPr id="1043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81200" y="37795"/>
          <a:ext cx="1495424" cy="10194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topLeftCell="A4" zoomScaleNormal="100" zoomScaleSheetLayoutView="100" workbookViewId="0">
      <selection activeCell="B20" sqref="B20"/>
    </sheetView>
  </sheetViews>
  <sheetFormatPr defaultRowHeight="18"/>
  <cols>
    <col min="1" max="1" width="62.33203125" style="1" customWidth="1"/>
    <col min="2" max="2" width="14.44140625" style="1" customWidth="1"/>
    <col min="3" max="3" width="9.109375" style="1"/>
  </cols>
  <sheetData>
    <row r="1" spans="1:3" ht="90.75" customHeight="1">
      <c r="A1" s="20"/>
      <c r="B1" s="20"/>
      <c r="C1" s="20"/>
    </row>
    <row r="2" spans="1:3" ht="26.25" customHeight="1">
      <c r="A2" s="18" t="s">
        <v>0</v>
      </c>
      <c r="B2" s="18"/>
      <c r="C2" s="18"/>
    </row>
    <row r="3" spans="1:3" ht="2.25" hidden="1" customHeight="1">
      <c r="A3" s="18"/>
      <c r="B3" s="18"/>
      <c r="C3" s="18"/>
    </row>
    <row r="4" spans="1:3" ht="15" customHeight="1">
      <c r="A4" s="21"/>
      <c r="B4" s="21"/>
      <c r="C4" s="21"/>
    </row>
    <row r="5" spans="1:3" ht="17.399999999999999">
      <c r="A5" s="17" t="s">
        <v>17</v>
      </c>
      <c r="B5" s="17"/>
      <c r="C5" s="17"/>
    </row>
    <row r="6" spans="1:3">
      <c r="B6" s="6" t="s">
        <v>19</v>
      </c>
    </row>
    <row r="7" spans="1:3" ht="18.600000000000001" thickBot="1">
      <c r="A7" s="7" t="s">
        <v>1</v>
      </c>
      <c r="B7" s="8">
        <v>4089</v>
      </c>
      <c r="C7" s="2"/>
    </row>
    <row r="8" spans="1:3" ht="18.600000000000001" thickBot="1">
      <c r="A8" s="7" t="s">
        <v>2</v>
      </c>
      <c r="B8" s="8">
        <v>5387</v>
      </c>
      <c r="C8" s="2"/>
    </row>
    <row r="9" spans="1:3" ht="18.600000000000001" thickBot="1">
      <c r="A9" s="7" t="s">
        <v>3</v>
      </c>
      <c r="B9" s="8">
        <v>451</v>
      </c>
      <c r="C9" s="2"/>
    </row>
    <row r="10" spans="1:3" ht="18.600000000000001" thickBot="1">
      <c r="A10" s="7" t="s">
        <v>4</v>
      </c>
      <c r="B10" s="8">
        <v>3658</v>
      </c>
      <c r="C10" s="2"/>
    </row>
    <row r="11" spans="1:3" ht="18.600000000000001" thickBot="1">
      <c r="A11" s="7" t="s">
        <v>21</v>
      </c>
      <c r="B11" s="8">
        <v>100</v>
      </c>
      <c r="C11" s="2"/>
    </row>
    <row r="12" spans="1:3" ht="18.600000000000001" thickBot="1">
      <c r="A12" s="7" t="s">
        <v>16</v>
      </c>
      <c r="B12" s="8">
        <v>0</v>
      </c>
      <c r="C12" s="2"/>
    </row>
    <row r="13" spans="1:3" ht="30" thickBot="1">
      <c r="A13" s="11" t="s">
        <v>22</v>
      </c>
      <c r="B13" s="8">
        <v>0</v>
      </c>
      <c r="C13" s="2"/>
    </row>
    <row r="14" spans="1:3" ht="30" thickBot="1">
      <c r="A14" s="11" t="s">
        <v>23</v>
      </c>
      <c r="B14" s="8">
        <v>0</v>
      </c>
      <c r="C14" s="2"/>
    </row>
    <row r="15" spans="1:3" ht="30" thickBot="1">
      <c r="A15" s="11" t="s">
        <v>24</v>
      </c>
      <c r="B15" s="8">
        <v>500</v>
      </c>
      <c r="C15" s="2"/>
    </row>
    <row r="16" spans="1:3" ht="18.600000000000001" thickBot="1">
      <c r="A16" s="7" t="s">
        <v>25</v>
      </c>
      <c r="B16" s="8">
        <v>0</v>
      </c>
      <c r="C16" s="2"/>
    </row>
    <row r="17" spans="1:3" ht="18.600000000000001" thickBot="1">
      <c r="A17" s="7" t="s">
        <v>26</v>
      </c>
      <c r="B17" s="8">
        <v>0</v>
      </c>
      <c r="C17" s="2"/>
    </row>
    <row r="18" spans="1:3" ht="18.600000000000001" thickBot="1">
      <c r="A18" s="7" t="s">
        <v>15</v>
      </c>
      <c r="B18" s="9">
        <f>SUM(B7:B17)</f>
        <v>14185</v>
      </c>
      <c r="C18" s="2"/>
    </row>
    <row r="19" spans="1:3" ht="18.600000000000001" thickBot="1">
      <c r="A19" s="7" t="s">
        <v>5</v>
      </c>
      <c r="B19" s="9">
        <f>B10 + B7*0.2</f>
        <v>4475.8</v>
      </c>
      <c r="C19" s="2"/>
    </row>
    <row r="20" spans="1:3" ht="36" customHeight="1" thickBot="1">
      <c r="A20" s="10" t="s">
        <v>14</v>
      </c>
      <c r="B20" s="9">
        <f>B8 + B9 + B11+B12+B13+B15+B16+B17+B7*0.8+B14</f>
        <v>9709.2000000000007</v>
      </c>
      <c r="C20" s="2"/>
    </row>
    <row r="21" spans="1:3" ht="18.75" customHeight="1" thickBot="1">
      <c r="A21" s="13" t="s">
        <v>27</v>
      </c>
      <c r="B21" s="14">
        <f>SUM(B19:B20)</f>
        <v>14185</v>
      </c>
      <c r="C21" s="2"/>
    </row>
    <row r="22" spans="1:3">
      <c r="A22" s="3"/>
      <c r="B22" s="4"/>
      <c r="C22" s="2"/>
    </row>
    <row r="23" spans="1:3" ht="35.25" customHeight="1">
      <c r="A23" s="19" t="s">
        <v>18</v>
      </c>
      <c r="B23" s="19"/>
      <c r="C23" s="12"/>
    </row>
    <row r="24" spans="1:3">
      <c r="A24" s="5"/>
      <c r="B24" s="6" t="s">
        <v>20</v>
      </c>
      <c r="C24" s="2"/>
    </row>
    <row r="25" spans="1:3" ht="18.600000000000001" thickBot="1">
      <c r="A25" s="7" t="s">
        <v>6</v>
      </c>
      <c r="B25" s="9">
        <f>B20*5.6/100</f>
        <v>543.7152000000001</v>
      </c>
      <c r="C25" s="2"/>
    </row>
    <row r="26" spans="1:3" ht="18.600000000000001" thickBot="1">
      <c r="A26" s="7" t="s">
        <v>28</v>
      </c>
      <c r="B26" s="9">
        <f>B20*0.5/100</f>
        <v>48.546000000000006</v>
      </c>
      <c r="C26" s="2"/>
    </row>
    <row r="27" spans="1:3" ht="18.600000000000001" thickBot="1">
      <c r="A27" s="7" t="s">
        <v>7</v>
      </c>
      <c r="B27" s="9">
        <f>B20*8.7/100</f>
        <v>844.70039999999995</v>
      </c>
      <c r="C27" s="2"/>
    </row>
    <row r="28" spans="1:3" ht="18.600000000000001" thickBot="1">
      <c r="A28" s="7" t="s">
        <v>8</v>
      </c>
      <c r="B28" s="9">
        <f>B20*7.1/100</f>
        <v>689.35320000000002</v>
      </c>
      <c r="C28" s="2"/>
    </row>
    <row r="29" spans="1:3" ht="18.600000000000001" thickBot="1">
      <c r="A29" s="7" t="s">
        <v>29</v>
      </c>
      <c r="B29" s="9">
        <f>B20*0.05/100</f>
        <v>4.8546000000000005</v>
      </c>
      <c r="C29" s="2"/>
    </row>
    <row r="30" spans="1:3" ht="18.600000000000001" thickBot="1">
      <c r="A30" s="7" t="s">
        <v>9</v>
      </c>
      <c r="B30" s="9">
        <f>B20*60.9/100</f>
        <v>5912.9027999999998</v>
      </c>
      <c r="C30" s="2"/>
    </row>
    <row r="31" spans="1:3" ht="18.600000000000001" thickBot="1">
      <c r="A31" s="7" t="s">
        <v>30</v>
      </c>
      <c r="B31" s="9">
        <f>B20*5.8/100</f>
        <v>563.1336</v>
      </c>
      <c r="C31" s="2"/>
    </row>
    <row r="32" spans="1:3" ht="18.600000000000001" thickBot="1">
      <c r="A32" s="7" t="s">
        <v>10</v>
      </c>
      <c r="B32" s="9">
        <f>B20*6.9/100</f>
        <v>669.93480000000011</v>
      </c>
      <c r="C32" s="2"/>
    </row>
    <row r="33" spans="1:3" ht="18.600000000000001" thickBot="1">
      <c r="A33" s="7" t="s">
        <v>11</v>
      </c>
      <c r="B33" s="9">
        <f>B20*4.4/100</f>
        <v>427.20480000000003</v>
      </c>
      <c r="C33" s="2"/>
    </row>
    <row r="34" spans="1:3" ht="18.600000000000001" thickBot="1">
      <c r="A34" s="7" t="s">
        <v>12</v>
      </c>
      <c r="B34" s="9">
        <f>B20*0.05/100</f>
        <v>4.8546000000000005</v>
      </c>
      <c r="C34" s="2"/>
    </row>
    <row r="35" spans="1:3">
      <c r="A35" s="15" t="s">
        <v>13</v>
      </c>
      <c r="B35" s="16">
        <f>SUM(B25:B34)</f>
        <v>9709.2000000000007</v>
      </c>
      <c r="C35" s="2"/>
    </row>
  </sheetData>
  <mergeCells count="5">
    <mergeCell ref="A5:C5"/>
    <mergeCell ref="A2:C3"/>
    <mergeCell ref="A23:B23"/>
    <mergeCell ref="A1:C1"/>
    <mergeCell ref="A4:C4"/>
  </mergeCells>
  <phoneticPr fontId="0" type="noConversion"/>
  <pageMargins left="0.75" right="0.75" top="1" bottom="1" header="0.5" footer="0.5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калькулятор</vt:lpstr>
      <vt:lpstr>калькулятор!Область_печати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PalashSN</dc:creator>
  <cp:lastModifiedBy>User</cp:lastModifiedBy>
  <cp:lastPrinted>2017-07-31T09:41:34Z</cp:lastPrinted>
  <dcterms:created xsi:type="dcterms:W3CDTF">1996-10-08T23:32:33Z</dcterms:created>
  <dcterms:modified xsi:type="dcterms:W3CDTF">2024-08-26T10:07:36Z</dcterms:modified>
</cp:coreProperties>
</file>